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nnika\Desktop\"/>
    </mc:Choice>
  </mc:AlternateContent>
  <xr:revisionPtr revIDLastSave="0" documentId="8_{113543BE-1881-477B-94BD-CE7DEEF1F0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h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Lka5wOhKjmeqU5KRi8Aq8plqWJl+JmOhXygT/25cJp0="/>
    </ext>
  </extLst>
</workbook>
</file>

<file path=xl/calcChain.xml><?xml version="1.0" encoding="utf-8"?>
<calcChain xmlns="http://schemas.openxmlformats.org/spreadsheetml/2006/main">
  <c r="I15" i="1" l="1"/>
  <c r="I14" i="1"/>
  <c r="I13" i="1"/>
  <c r="I10" i="1"/>
  <c r="I8" i="1"/>
  <c r="I7" i="1"/>
  <c r="I5" i="1"/>
  <c r="G28" i="1"/>
  <c r="G30" i="1" s="1"/>
  <c r="H28" i="1"/>
  <c r="H30" i="1" s="1"/>
  <c r="I29" i="1"/>
  <c r="F28" i="1"/>
  <c r="F30" i="1" s="1"/>
  <c r="E28" i="1"/>
  <c r="E30" i="1" s="1"/>
  <c r="D28" i="1"/>
  <c r="D30" i="1" s="1"/>
  <c r="C28" i="1"/>
  <c r="C30" i="1" s="1"/>
  <c r="B28" i="1"/>
  <c r="B30" i="1" s="1"/>
  <c r="C36" i="1"/>
  <c r="I28" i="1" l="1"/>
  <c r="I30" i="1"/>
</calcChain>
</file>

<file path=xl/sharedStrings.xml><?xml version="1.0" encoding="utf-8"?>
<sst xmlns="http://schemas.openxmlformats.org/spreadsheetml/2006/main" count="35" uniqueCount="35">
  <si>
    <t>Tegevus</t>
  </si>
  <si>
    <t>Kokku</t>
  </si>
  <si>
    <t>Muhu kooli ventilatsiooni kaasajastamise jätkutegevused</t>
  </si>
  <si>
    <t>Ligipääsetavuse tagamine haridushoonetele (sh siseselt)</t>
  </si>
  <si>
    <t>Muhu spordihalli rekonstrueerimine</t>
  </si>
  <si>
    <t>Liiva staadioni (spordiväljaku) kaasajastamine</t>
  </si>
  <si>
    <t>Hellamaa külakeskuse, sh raamatukogu, rekonstrueerimine</t>
  </si>
  <si>
    <t>Toetatud elamise võimaluste loomine</t>
  </si>
  <si>
    <t>Perearstikeskuse I korruse kaasajastamine</t>
  </si>
  <si>
    <t>Kohalike teede tolmuvaba katte rajamine</t>
  </si>
  <si>
    <t>Liiva külatee rekonstrueerimine</t>
  </si>
  <si>
    <t>Elektriautode laadimistaristu arendamine</t>
  </si>
  <si>
    <t>Nõuetekohaste reoveesüsteemide rajamine</t>
  </si>
  <si>
    <t>Päästemaja projekteerimine</t>
  </si>
  <si>
    <t>Kokku investeeringuid aastas</t>
  </si>
  <si>
    <t>sh võimalik toetus</t>
  </si>
  <si>
    <t>* Jooksva aasta eelarves tuuakse välja konkreetse aasta investeeringud, saadavad toetused ja laenuvajadus. 
Eelarvestrtateegias tuuakse sama välja nelja-aastase perioodi kohta. 
Antud tabel on pigem indikatsioon valla 7 aasta rahaliste võimaluste ja laenuvajaduse kaardistamiseks. Sõltuvalt reaalsest majandusolukorrast, samuti toetusmeetmete võimalustest, võib  investeeringute nimekiri ja elluviimise aeg muutuda.</t>
  </si>
  <si>
    <t>Info eelneva 7 aasta kohta</t>
  </si>
  <si>
    <t>Muhu valla arengukava 2035</t>
  </si>
  <si>
    <t>sh oma- või laenuvahendid</t>
  </si>
  <si>
    <t>Muhu kooli siseruumide kaasajastamine, sh nüüdisaegne õpikeskkonna loomine hoonesiseselt</t>
  </si>
  <si>
    <t>Haridusasutuste IKT juhtimismudeli rakendamine koostöös Saaremaa vallaga</t>
  </si>
  <si>
    <t>Hellamaa–Liiva kergliiklustee projekteerimine ja rajamine</t>
  </si>
  <si>
    <t>2017–2023 aastate investeeringud kokku</t>
  </si>
  <si>
    <t>2017–2023 aastate investeeringute toetused kokku</t>
  </si>
  <si>
    <t xml:space="preserve">  Lisa 2 | Arengukava investeeringute kava 2024–2030*</t>
  </si>
  <si>
    <t>2017–2023 aastate investeeringud oma- või laenuvahendite arvelt</t>
  </si>
  <si>
    <t>Võiküla munakivitee rek. projekti koostamine</t>
  </si>
  <si>
    <t>Tuletõrje veevõtukoha rajamine</t>
  </si>
  <si>
    <t>Soonda laohoone rekonstrueerimine</t>
  </si>
  <si>
    <t>Vallale kuuluvate elamumaade müügiks ettevalmistamine (Kantsi Aadu, Liiva Heina ja Ristiku)</t>
  </si>
  <si>
    <t>Muuseumi investeeringud (katuse remont, administratiivhoone rekonstrueerimine)</t>
  </si>
  <si>
    <t>Apteegi maja rekonstrueerimine</t>
  </si>
  <si>
    <r>
      <t xml:space="preserve">Mängu- ja tegevusväljakute rajamine ( sh </t>
    </r>
    <r>
      <rPr>
        <sz val="9"/>
        <color theme="6"/>
        <rFont val="Calibri"/>
        <family val="2"/>
        <charset val="186"/>
      </rPr>
      <t>pumptracki rada)</t>
    </r>
  </si>
  <si>
    <r>
      <t xml:space="preserve">Lasteaia </t>
    </r>
    <r>
      <rPr>
        <sz val="9"/>
        <color theme="6"/>
        <rFont val="Calibri"/>
        <family val="2"/>
        <charset val="186"/>
      </rPr>
      <t xml:space="preserve"> ligipääsetavuse parendamine</t>
    </r>
    <r>
      <rPr>
        <sz val="9"/>
        <color theme="1"/>
        <rFont val="Calibri"/>
        <family val="2"/>
      </rPr>
      <t xml:space="preserve"> ja metoodikaruumi väljaehitamine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</si>
</sst>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aptos narrow"/>
      <scheme val="minor"/>
    </font>
    <font>
      <sz val="10"/>
      <color theme="1"/>
      <name val="Times New Roman"/>
      <family val="1"/>
    </font>
    <font>
      <b/>
      <sz val="18"/>
      <color rgb="FF218FCF"/>
      <name val="Cambria"/>
      <family val="1"/>
    </font>
    <font>
      <sz val="16"/>
      <name val="Cambria"/>
      <family val="1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theme="6"/>
      <name val="Calibri"/>
      <family val="2"/>
    </font>
    <font>
      <sz val="9"/>
      <color theme="6"/>
      <name val="Calibri"/>
      <family val="2"/>
      <charset val="186"/>
    </font>
    <font>
      <sz val="9"/>
      <color rgb="FFFF0000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1F0C8"/>
        <bgColor rgb="FFC1F0C8"/>
      </patternFill>
    </fill>
    <fill>
      <patternFill patternType="solid">
        <fgColor rgb="FFC1E4F5"/>
        <bgColor rgb="FFC1E4F5"/>
      </patternFill>
    </fill>
    <fill>
      <patternFill patternType="solid">
        <fgColor rgb="FF218FCF"/>
        <bgColor indexed="64"/>
      </patternFill>
    </fill>
    <fill>
      <patternFill patternType="solid">
        <fgColor rgb="FFFFE38B"/>
        <bgColor rgb="FFFAE2D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/>
    <xf numFmtId="3" fontId="5" fillId="2" borderId="0" xfId="0" applyNumberFormat="1" applyFont="1" applyFill="1" applyAlignment="1">
      <alignment horizontal="center"/>
    </xf>
    <xf numFmtId="3" fontId="5" fillId="5" borderId="0" xfId="0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7" fillId="0" borderId="0" xfId="0" applyFont="1" applyAlignment="1">
      <alignment horizontal="left" vertical="top" wrapText="1" indent="1"/>
    </xf>
    <xf numFmtId="0" fontId="0" fillId="6" borderId="0" xfId="0" applyFill="1"/>
    <xf numFmtId="0" fontId="1" fillId="7" borderId="0" xfId="0" applyFont="1" applyFill="1"/>
    <xf numFmtId="0" fontId="0" fillId="7" borderId="0" xfId="0" applyFill="1"/>
    <xf numFmtId="3" fontId="11" fillId="7" borderId="1" xfId="0" applyNumberFormat="1" applyFont="1" applyFill="1" applyBorder="1" applyAlignment="1">
      <alignment horizontal="right" vertical="center"/>
    </xf>
    <xf numFmtId="3" fontId="9" fillId="7" borderId="1" xfId="0" applyNumberFormat="1" applyFont="1" applyFill="1" applyBorder="1" applyAlignment="1">
      <alignment horizontal="right" vertical="center"/>
    </xf>
    <xf numFmtId="3" fontId="7" fillId="7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indent="1"/>
    </xf>
    <xf numFmtId="0" fontId="6" fillId="4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 wrapText="1" indent="1"/>
    </xf>
    <xf numFmtId="0" fontId="7" fillId="7" borderId="1" xfId="0" applyFont="1" applyFill="1" applyBorder="1" applyAlignment="1">
      <alignment horizontal="left" vertical="center" indent="1"/>
    </xf>
    <xf numFmtId="0" fontId="10" fillId="7" borderId="1" xfId="0" applyFont="1" applyFill="1" applyBorder="1" applyAlignment="1">
      <alignment horizontal="left" vertical="center" indent="1"/>
    </xf>
    <xf numFmtId="0" fontId="9" fillId="7" borderId="1" xfId="0" applyFont="1" applyFill="1" applyBorder="1" applyAlignment="1">
      <alignment horizontal="left" vertical="center" indent="1"/>
    </xf>
    <xf numFmtId="3" fontId="7" fillId="0" borderId="1" xfId="0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 indent="1"/>
    </xf>
    <xf numFmtId="3" fontId="8" fillId="2" borderId="1" xfId="0" applyNumberFormat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left" vertical="center" indent="1"/>
    </xf>
    <xf numFmtId="3" fontId="7" fillId="5" borderId="1" xfId="0" applyNumberFormat="1" applyFont="1" applyFill="1" applyBorder="1" applyAlignment="1">
      <alignment horizontal="right" vertical="center"/>
    </xf>
    <xf numFmtId="3" fontId="8" fillId="5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indent="1"/>
    </xf>
    <xf numFmtId="3" fontId="7" fillId="3" borderId="1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/>
    </xf>
    <xf numFmtId="3" fontId="12" fillId="7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 indent="1"/>
    </xf>
    <xf numFmtId="3" fontId="9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top" wrapText="1" indent="1"/>
    </xf>
  </cellXfs>
  <cellStyles count="1">
    <cellStyle name="Normaallaad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/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4" formatCode="#,##0.00"/>
      <fill>
        <patternFill patternType="solid">
          <fgColor theme="0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theme="0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/>
        <right style="thin">
          <color rgb="FF000000"/>
        </right>
        <top/>
        <bottom style="thin">
          <color rgb="FF000000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0" tint="-4.9989318521683403E-2"/>
        </patternFill>
      </fill>
    </dxf>
  </dxfs>
  <tableStyles count="1" defaultTableStyle="TableStyleMedium2" defaultPivotStyle="PivotStyleLight16">
    <tableStyle name="Table Style 1" pivot="0" count="1" xr9:uid="{4A14142D-9D02-424A-A818-4EC18318D2E4}">
      <tableStyleElement type="firstRowStripe" dxfId="23"/>
    </tableStyle>
  </tableStyles>
  <colors>
    <mruColors>
      <color rgb="FFFFE38B"/>
      <color rgb="FF218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DD28C3-D03C-4A83-AF63-2689D35E5374}" name="Table1" displayName="Table1" ref="A5:I27" headerRowCount="0" totalsRowShown="0" headerRowDxfId="22" dataDxfId="20" headerRowBorderDxfId="21" tableBorderDxfId="19" totalsRowBorderDxfId="18">
  <tableColumns count="9">
    <tableColumn id="1" xr3:uid="{34A26463-8235-42C3-9F69-93596A4F39A7}" name="Column1" headerRowDxfId="17" dataDxfId="16"/>
    <tableColumn id="2" xr3:uid="{50B48A33-A53A-4F80-BF02-8C87FCED0411}" name="Column2" headerRowDxfId="15" dataDxfId="14"/>
    <tableColumn id="3" xr3:uid="{90757B8E-FCDD-413E-92B9-B5180D1C9206}" name="Column3" headerRowDxfId="13" dataDxfId="12"/>
    <tableColumn id="4" xr3:uid="{765864A3-DB3D-4510-A097-925E192AFFC3}" name="Column4" headerRowDxfId="11" dataDxfId="10"/>
    <tableColumn id="5" xr3:uid="{729F465C-FC7A-4695-8439-03193EA68479}" name="Column5" headerRowDxfId="9" dataDxfId="8"/>
    <tableColumn id="6" xr3:uid="{F5794CAF-BEF7-44DC-87A8-83698F53EB77}" name="Column6" headerRowDxfId="7" dataDxfId="6"/>
    <tableColumn id="7" xr3:uid="{E07224C8-74C4-466F-A2BD-2C422C2DD415}" name="Column7" headerRowDxfId="5" dataDxfId="4"/>
    <tableColumn id="8" xr3:uid="{AB8C2155-8240-431C-A9FD-1EF395D208D5}" name="Column8" headerRowDxfId="3" dataDxfId="2"/>
    <tableColumn id="9" xr3:uid="{9A14FA00-4931-406D-BA73-59C6C76A94E7}" name="Column9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T1006"/>
  <sheetViews>
    <sheetView tabSelected="1" zoomScale="120" zoomScaleNormal="120" workbookViewId="0">
      <selection activeCell="A4" sqref="A4"/>
    </sheetView>
  </sheetViews>
  <sheetFormatPr defaultColWidth="12.6640625" defaultRowHeight="15" customHeight="1" x14ac:dyDescent="0.3"/>
  <cols>
    <col min="1" max="1" width="71.33203125" customWidth="1"/>
    <col min="2" max="8" width="8.6640625" customWidth="1"/>
    <col min="9" max="9" width="11.109375" customWidth="1"/>
    <col min="10" max="26" width="8" customWidth="1"/>
  </cols>
  <sheetData>
    <row r="2" spans="1:26" ht="24.9" customHeight="1" x14ac:dyDescent="0.3">
      <c r="A2" s="3" t="s">
        <v>18</v>
      </c>
      <c r="B2" s="1"/>
      <c r="C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9" customHeight="1" x14ac:dyDescent="0.3">
      <c r="A3" s="2" t="s">
        <v>25</v>
      </c>
    </row>
    <row r="4" spans="1:26" ht="23.1" customHeight="1" x14ac:dyDescent="0.3">
      <c r="A4" s="17" t="s">
        <v>0</v>
      </c>
      <c r="B4" s="18">
        <v>2024</v>
      </c>
      <c r="C4" s="18">
        <v>2025</v>
      </c>
      <c r="D4" s="18">
        <v>2026</v>
      </c>
      <c r="E4" s="18">
        <v>2027</v>
      </c>
      <c r="F4" s="18">
        <v>2028</v>
      </c>
      <c r="G4" s="18">
        <v>2029</v>
      </c>
      <c r="H4" s="18">
        <v>2030</v>
      </c>
      <c r="I4" s="18" t="s">
        <v>1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13" customFormat="1" ht="18.899999999999999" customHeight="1" x14ac:dyDescent="0.3">
      <c r="A5" s="19" t="s">
        <v>20</v>
      </c>
      <c r="B5" s="15">
        <v>34275</v>
      </c>
      <c r="C5" s="15">
        <v>43262</v>
      </c>
      <c r="D5" s="15">
        <v>25000</v>
      </c>
      <c r="E5" s="15">
        <v>450000</v>
      </c>
      <c r="F5" s="16"/>
      <c r="G5" s="16"/>
      <c r="H5" s="16"/>
      <c r="I5" s="15">
        <f>Table1[[#This Row],[Column2]]+Table1[[#This Row],[Column3]]+Table1[[#This Row],[Column4]]+Table1[[#This Row],[Column5]]</f>
        <v>552537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13" customFormat="1" ht="18.899999999999999" customHeight="1" x14ac:dyDescent="0.3">
      <c r="A6" s="19" t="s">
        <v>21</v>
      </c>
      <c r="B6" s="14"/>
      <c r="C6" s="15">
        <v>79914</v>
      </c>
      <c r="D6" s="14"/>
      <c r="E6" s="16"/>
      <c r="F6" s="16"/>
      <c r="G6" s="16"/>
      <c r="H6" s="16"/>
      <c r="I6" s="15">
        <v>79914</v>
      </c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13" customFormat="1" ht="18.899999999999999" customHeight="1" x14ac:dyDescent="0.3">
      <c r="A7" s="19" t="s">
        <v>2</v>
      </c>
      <c r="B7" s="16"/>
      <c r="C7" s="16"/>
      <c r="D7" s="16"/>
      <c r="E7" s="15">
        <v>25000</v>
      </c>
      <c r="F7" s="15">
        <v>450000</v>
      </c>
      <c r="G7" s="16"/>
      <c r="H7" s="16"/>
      <c r="I7" s="15">
        <f>Table1[[#This Row],[Column5]]+Table1[[#This Row],[Column6]]</f>
        <v>475000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13" customFormat="1" ht="18.899999999999999" customHeight="1" x14ac:dyDescent="0.3">
      <c r="A8" s="19" t="s">
        <v>34</v>
      </c>
      <c r="B8" s="16"/>
      <c r="C8" s="16"/>
      <c r="D8" s="16">
        <v>10000</v>
      </c>
      <c r="E8" s="15">
        <v>150000</v>
      </c>
      <c r="F8" s="16"/>
      <c r="G8" s="16"/>
      <c r="H8" s="16"/>
      <c r="I8" s="15">
        <f>Table1[[#This Row],[Column4]]+Table1[[#This Row],[Column5]]</f>
        <v>160000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s="13" customFormat="1" ht="18.899999999999999" customHeight="1" x14ac:dyDescent="0.3">
      <c r="A9" s="19" t="s">
        <v>3</v>
      </c>
      <c r="B9" s="16"/>
      <c r="C9" s="15">
        <v>58824</v>
      </c>
      <c r="D9" s="16"/>
      <c r="E9" s="16"/>
      <c r="F9" s="16"/>
      <c r="G9" s="16"/>
      <c r="H9" s="16"/>
      <c r="I9" s="15">
        <v>58824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s="13" customFormat="1" ht="18.899999999999999" customHeight="1" x14ac:dyDescent="0.3">
      <c r="A10" s="20" t="s">
        <v>4</v>
      </c>
      <c r="B10" s="15">
        <v>60238</v>
      </c>
      <c r="C10" s="15">
        <v>902698</v>
      </c>
      <c r="D10" s="15">
        <v>721534</v>
      </c>
      <c r="E10" s="16"/>
      <c r="F10" s="16"/>
      <c r="G10" s="16"/>
      <c r="H10" s="16"/>
      <c r="I10" s="15">
        <f>Table1[[#This Row],[Column2]]+Table1[[#This Row],[Column3]]+Table1[[#This Row],[Column4]]</f>
        <v>1684470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s="13" customFormat="1" ht="18.899999999999999" customHeight="1" x14ac:dyDescent="0.3">
      <c r="A11" s="20" t="s">
        <v>5</v>
      </c>
      <c r="B11" s="16"/>
      <c r="C11" s="16"/>
      <c r="D11" s="16"/>
      <c r="E11" s="16"/>
      <c r="F11" s="15">
        <v>64000</v>
      </c>
      <c r="G11" s="16"/>
      <c r="H11" s="16"/>
      <c r="I11" s="15">
        <v>64000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s="13" customFormat="1" ht="18.899999999999999" customHeight="1" x14ac:dyDescent="0.3">
      <c r="A12" s="19" t="s">
        <v>6</v>
      </c>
      <c r="B12" s="16"/>
      <c r="C12" s="16"/>
      <c r="D12" s="16"/>
      <c r="E12" s="16"/>
      <c r="F12" s="16"/>
      <c r="G12" s="16"/>
      <c r="H12" s="16">
        <v>600000</v>
      </c>
      <c r="I12" s="16">
        <v>600000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s="13" customFormat="1" ht="18.899999999999999" customHeight="1" x14ac:dyDescent="0.3">
      <c r="A13" s="19" t="s">
        <v>31</v>
      </c>
      <c r="B13" s="15">
        <v>27186</v>
      </c>
      <c r="C13" s="15">
        <v>25754</v>
      </c>
      <c r="D13" s="15">
        <v>30046</v>
      </c>
      <c r="E13" s="15">
        <v>585280</v>
      </c>
      <c r="F13" s="16"/>
      <c r="G13" s="16"/>
      <c r="H13" s="16"/>
      <c r="I13" s="15">
        <f>Table1[[#This Row],[Column2]]+Table1[[#This Row],[Column3]]+Table1[[#This Row],[Column4]]+Table1[[#This Row],[Column5]]</f>
        <v>668266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s="13" customFormat="1" ht="18.899999999999999" customHeight="1" x14ac:dyDescent="0.3">
      <c r="A14" s="20" t="s">
        <v>33</v>
      </c>
      <c r="B14" s="16">
        <v>56754</v>
      </c>
      <c r="C14" s="15">
        <v>10000</v>
      </c>
      <c r="D14" s="15">
        <v>65000</v>
      </c>
      <c r="E14" s="16"/>
      <c r="F14" s="16"/>
      <c r="G14" s="16"/>
      <c r="H14" s="16"/>
      <c r="I14" s="15">
        <f>Table1[[#This Row],[Column2]]+Table1[[#This Row],[Column3]]+Table1[[#This Row],[Column4]]</f>
        <v>131754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s="13" customFormat="1" ht="18.899999999999999" customHeight="1" x14ac:dyDescent="0.3">
      <c r="A15" s="19" t="s">
        <v>7</v>
      </c>
      <c r="B15" s="16"/>
      <c r="C15" s="16"/>
      <c r="D15" s="16"/>
      <c r="E15" s="15">
        <v>30000</v>
      </c>
      <c r="F15" s="15">
        <v>30000</v>
      </c>
      <c r="G15" s="15">
        <v>800000</v>
      </c>
      <c r="H15" s="32">
        <v>500000</v>
      </c>
      <c r="I15" s="15">
        <f>Table1[[#This Row],[Column8]]+Table1[[#This Row],[Column7]]+Table1[[#This Row],[Column6]]+Table1[[#This Row],[Column5]]</f>
        <v>1360000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s="13" customFormat="1" ht="18.899999999999999" customHeight="1" x14ac:dyDescent="0.3">
      <c r="A16" s="19" t="s">
        <v>8</v>
      </c>
      <c r="B16" s="16"/>
      <c r="C16" s="16"/>
      <c r="D16" s="16"/>
      <c r="E16" s="16"/>
      <c r="F16" s="16"/>
      <c r="G16" s="15">
        <v>200000</v>
      </c>
      <c r="H16" s="32">
        <v>100000</v>
      </c>
      <c r="I16" s="16">
        <v>300000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72" s="13" customFormat="1" ht="18.899999999999999" customHeight="1" x14ac:dyDescent="0.3">
      <c r="A17" s="19" t="s">
        <v>22</v>
      </c>
      <c r="B17" s="16"/>
      <c r="C17" s="32">
        <v>35000</v>
      </c>
      <c r="D17" s="16"/>
      <c r="E17" s="15">
        <v>100000</v>
      </c>
      <c r="F17" s="15">
        <v>400000</v>
      </c>
      <c r="G17" s="16"/>
      <c r="H17" s="16"/>
      <c r="I17" s="16">
        <v>535000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72" s="13" customFormat="1" ht="18.899999999999999" customHeight="1" x14ac:dyDescent="0.3">
      <c r="A18" s="20" t="s">
        <v>9</v>
      </c>
      <c r="B18" s="15">
        <v>108089</v>
      </c>
      <c r="C18" s="15">
        <v>70000</v>
      </c>
      <c r="D18" s="15">
        <v>70000</v>
      </c>
      <c r="E18" s="15">
        <v>70000</v>
      </c>
      <c r="F18" s="32">
        <v>50000</v>
      </c>
      <c r="G18" s="32">
        <v>50000</v>
      </c>
      <c r="H18" s="32">
        <v>50000</v>
      </c>
      <c r="I18" s="15">
        <v>468089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72" s="13" customFormat="1" ht="18.899999999999999" customHeight="1" x14ac:dyDescent="0.3">
      <c r="A19" s="20" t="s">
        <v>10</v>
      </c>
      <c r="B19" s="16"/>
      <c r="C19" s="16"/>
      <c r="D19" s="16"/>
      <c r="E19" s="16"/>
      <c r="F19" s="16"/>
      <c r="G19" s="15">
        <v>50000</v>
      </c>
      <c r="H19" s="15">
        <v>200000</v>
      </c>
      <c r="I19" s="16">
        <v>250000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72" s="13" customFormat="1" ht="18.899999999999999" customHeight="1" x14ac:dyDescent="0.3">
      <c r="A20" s="20" t="s">
        <v>11</v>
      </c>
      <c r="B20" s="15">
        <v>21339</v>
      </c>
      <c r="C20" s="16"/>
      <c r="D20" s="16"/>
      <c r="E20" s="16"/>
      <c r="F20" s="16"/>
      <c r="G20" s="16"/>
      <c r="H20" s="16"/>
      <c r="I20" s="16">
        <v>21339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72" s="13" customFormat="1" ht="18.899999999999999" customHeight="1" x14ac:dyDescent="0.3">
      <c r="A21" s="20" t="s">
        <v>12</v>
      </c>
      <c r="B21" s="15">
        <v>25936</v>
      </c>
      <c r="C21" s="16"/>
      <c r="D21" s="16"/>
      <c r="E21" s="16"/>
      <c r="F21" s="16"/>
      <c r="G21" s="16"/>
      <c r="H21" s="16"/>
      <c r="I21" s="16">
        <v>25936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72" s="13" customFormat="1" ht="18.899999999999999" customHeight="1" x14ac:dyDescent="0.3">
      <c r="A22" s="20" t="s">
        <v>13</v>
      </c>
      <c r="B22" s="14"/>
      <c r="C22" s="15">
        <v>10000</v>
      </c>
      <c r="D22" s="16">
        <v>15000</v>
      </c>
      <c r="E22" s="16"/>
      <c r="F22" s="16"/>
      <c r="G22" s="16"/>
      <c r="H22" s="16"/>
      <c r="I22" s="15">
        <v>25000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72" s="13" customFormat="1" ht="18.899999999999999" customHeight="1" x14ac:dyDescent="0.3">
      <c r="A23" s="21" t="s">
        <v>29</v>
      </c>
      <c r="B23" s="16"/>
      <c r="C23" s="16"/>
      <c r="D23" s="15">
        <v>15000</v>
      </c>
      <c r="E23" s="15">
        <v>300000</v>
      </c>
      <c r="F23" s="16"/>
      <c r="G23" s="16"/>
      <c r="H23" s="16"/>
      <c r="I23" s="15">
        <v>315000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72" s="13" customFormat="1" ht="18.899999999999999" customHeight="1" x14ac:dyDescent="0.3">
      <c r="A24" s="22" t="s">
        <v>28</v>
      </c>
      <c r="B24" s="16"/>
      <c r="C24" s="16"/>
      <c r="D24" s="15">
        <v>80000</v>
      </c>
      <c r="E24" s="16"/>
      <c r="F24" s="16"/>
      <c r="G24" s="16"/>
      <c r="H24" s="16"/>
      <c r="I24" s="15">
        <v>80000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72" s="13" customFormat="1" ht="18.899999999999999" customHeight="1" x14ac:dyDescent="0.3">
      <c r="A25" s="21" t="s">
        <v>27</v>
      </c>
      <c r="B25" s="16"/>
      <c r="C25" s="16"/>
      <c r="D25" s="15">
        <v>20000</v>
      </c>
      <c r="E25" s="16"/>
      <c r="F25" s="16"/>
      <c r="G25" s="16"/>
      <c r="H25" s="16"/>
      <c r="I25" s="15">
        <v>20000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72" s="13" customFormat="1" ht="18.899999999999999" customHeight="1" x14ac:dyDescent="0.3">
      <c r="A26" s="22" t="s">
        <v>30</v>
      </c>
      <c r="B26" s="16"/>
      <c r="C26" s="15">
        <v>10750</v>
      </c>
      <c r="D26" s="15">
        <v>20000</v>
      </c>
      <c r="E26" s="16"/>
      <c r="F26" s="16"/>
      <c r="G26" s="16"/>
      <c r="H26" s="16"/>
      <c r="I26" s="15">
        <v>30750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72" s="11" customFormat="1" ht="18.899999999999999" customHeight="1" x14ac:dyDescent="0.3">
      <c r="A27" s="33" t="s">
        <v>32</v>
      </c>
      <c r="B27" s="23"/>
      <c r="C27" s="23"/>
      <c r="D27" s="34">
        <v>50000</v>
      </c>
      <c r="E27" s="23"/>
      <c r="F27" s="23"/>
      <c r="G27" s="23"/>
      <c r="H27" s="23"/>
      <c r="I27" s="23">
        <v>50000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</row>
    <row r="28" spans="1:72" ht="18.899999999999999" customHeight="1" x14ac:dyDescent="0.3">
      <c r="A28" s="24" t="s">
        <v>14</v>
      </c>
      <c r="B28" s="25">
        <f t="shared" ref="B28:I28" si="0">SUM(B5:B27)</f>
        <v>333817</v>
      </c>
      <c r="C28" s="25">
        <f t="shared" si="0"/>
        <v>1246202</v>
      </c>
      <c r="D28" s="25">
        <f t="shared" si="0"/>
        <v>1121580</v>
      </c>
      <c r="E28" s="25">
        <f t="shared" si="0"/>
        <v>1710280</v>
      </c>
      <c r="F28" s="25">
        <f t="shared" si="0"/>
        <v>994000</v>
      </c>
      <c r="G28" s="25">
        <f t="shared" si="0"/>
        <v>1100000</v>
      </c>
      <c r="H28" s="25">
        <f t="shared" si="0"/>
        <v>1450000</v>
      </c>
      <c r="I28" s="25">
        <f t="shared" si="0"/>
        <v>7955879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72" ht="18.899999999999999" customHeight="1" x14ac:dyDescent="0.3">
      <c r="A29" s="26" t="s">
        <v>15</v>
      </c>
      <c r="B29" s="27">
        <v>56000</v>
      </c>
      <c r="C29" s="27">
        <v>410000</v>
      </c>
      <c r="D29" s="27">
        <v>259540</v>
      </c>
      <c r="E29" s="27">
        <v>354800</v>
      </c>
      <c r="F29" s="27">
        <v>292000</v>
      </c>
      <c r="G29" s="27">
        <v>580000</v>
      </c>
      <c r="H29" s="27">
        <v>300000</v>
      </c>
      <c r="I29" s="28">
        <f>SUM(B29:H29)</f>
        <v>2252340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72" ht="18.899999999999999" customHeight="1" x14ac:dyDescent="0.3">
      <c r="A30" s="29" t="s">
        <v>19</v>
      </c>
      <c r="B30" s="30">
        <f>B28-B29</f>
        <v>277817</v>
      </c>
      <c r="C30" s="30">
        <f>C28-C29</f>
        <v>836202</v>
      </c>
      <c r="D30" s="30">
        <f t="shared" ref="D30:H30" si="1">D28-D29</f>
        <v>862040</v>
      </c>
      <c r="E30" s="30">
        <f t="shared" si="1"/>
        <v>1355480</v>
      </c>
      <c r="F30" s="30">
        <f t="shared" si="1"/>
        <v>702000</v>
      </c>
      <c r="G30" s="30">
        <f t="shared" si="1"/>
        <v>520000</v>
      </c>
      <c r="H30" s="30">
        <f t="shared" si="1"/>
        <v>1150000</v>
      </c>
      <c r="I30" s="31">
        <f>SUM(B30:H30)</f>
        <v>5703539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72" ht="49.5" customHeight="1" x14ac:dyDescent="0.3">
      <c r="A31" s="35" t="s">
        <v>16</v>
      </c>
      <c r="B31" s="35"/>
      <c r="C31" s="35"/>
      <c r="D31" s="35"/>
      <c r="E31" s="35"/>
      <c r="F31" s="35"/>
      <c r="G31" s="5"/>
      <c r="H31" s="5"/>
      <c r="I31" s="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72" ht="12.75" customHeight="1" x14ac:dyDescent="0.3">
      <c r="A32" s="10"/>
      <c r="B32" s="10"/>
      <c r="C32" s="10"/>
      <c r="D32" s="10"/>
      <c r="E32" s="10"/>
      <c r="F32" s="10"/>
      <c r="G32" s="5"/>
      <c r="H32" s="5"/>
      <c r="I32" s="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">
      <c r="A33" s="6" t="s">
        <v>17</v>
      </c>
      <c r="B33" s="4"/>
      <c r="C33" s="4"/>
      <c r="D33" s="4"/>
      <c r="E33" s="4"/>
      <c r="F33" s="4"/>
      <c r="G33" s="4"/>
      <c r="H33" s="4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">
      <c r="A34" s="4" t="s">
        <v>23</v>
      </c>
      <c r="C34" s="7">
        <v>5871788</v>
      </c>
      <c r="D34" s="4"/>
      <c r="E34" s="4"/>
      <c r="F34" s="4"/>
      <c r="G34" s="4"/>
      <c r="H34" s="4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">
      <c r="A35" s="4" t="s">
        <v>24</v>
      </c>
      <c r="C35" s="8">
        <v>2122212</v>
      </c>
      <c r="D35" s="4"/>
      <c r="E35" s="4"/>
      <c r="F35" s="4"/>
      <c r="G35" s="4"/>
      <c r="H35" s="4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">
      <c r="A36" s="4" t="s">
        <v>26</v>
      </c>
      <c r="C36" s="9">
        <f>C34-C35</f>
        <v>3749576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" customHeight="1" x14ac:dyDescent="0.3">
      <c r="A1006" s="1"/>
      <c r="B1006" s="1"/>
      <c r="C1006" s="1"/>
      <c r="D1006" s="1"/>
      <c r="E1006" s="1"/>
      <c r="F1006" s="1"/>
      <c r="G1006" s="1"/>
      <c r="H1006" s="1"/>
      <c r="I1006" s="1"/>
    </row>
  </sheetData>
  <mergeCells count="1">
    <mergeCell ref="A31:F31"/>
  </mergeCells>
  <pageMargins left="0.9055118110236221" right="0.59055118110236227" top="0.35433070866141736" bottom="0.35433070866141736" header="0.31496062992125984" footer="0.31496062992125984"/>
  <pageSetup paperSize="9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Annika Auväärt</dc:creator>
  <cp:lastModifiedBy>Annika Auväärt</cp:lastModifiedBy>
  <cp:lastPrinted>2024-06-24T13:11:54Z</cp:lastPrinted>
  <dcterms:created xsi:type="dcterms:W3CDTF">2024-04-09T13:04:43Z</dcterms:created>
  <dcterms:modified xsi:type="dcterms:W3CDTF">2025-10-07T08:09:35Z</dcterms:modified>
</cp:coreProperties>
</file>